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shboard" sheetId="1" state="visible" r:id="rId3"/>
    <sheet name="Account Inventory" sheetId="2" state="visible" r:id="rId4"/>
    <sheet name="Service Accounts" sheetId="3" state="visible" r:id="rId5"/>
    <sheet name="Access Review Log" sheetId="4" state="visible" r:id="rId6"/>
    <sheet name="Rotation Schedule" sheetId="5" state="visible" r:id="rId7"/>
    <sheet name="Break-Glass Log" sheetId="6" state="visible" r:id="rId8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<sst xmlns="http://schemas.openxmlformats.org/spreadsheetml/2006/main" count="391" uniqueCount="252">
  <si>
    <t xml:space="preserve">Privileged Account Inventory Dashboard</t>
  </si>
  <si>
    <t xml:space="preserve">Password Security: From Weak Links to Strong Defense | First Underwriters Insurance Brokers</t>
  </si>
  <si>
    <t xml:space="preserve">Organization:</t>
  </si>
  <si>
    <t xml:space="preserve">Last Updated:</t>
  </si>
  <si>
    <t xml:space="preserve">Prepared By:</t>
  </si>
  <si>
    <t xml:space="preserve">Review Period:</t>
  </si>
  <si>
    <t xml:space="preserve">INVENTORY SUMMARY</t>
  </si>
  <si>
    <t xml:space="preserve">Total Privileged Accounts:</t>
  </si>
  <si>
    <t xml:space="preserve">Active Accounts:</t>
  </si>
  <si>
    <t xml:space="preserve">Accounts Requiring Review:</t>
  </si>
  <si>
    <t xml:space="preserve">Expired/Disabled Accounts:</t>
  </si>
  <si>
    <t xml:space="preserve">Total Service Accounts:</t>
  </si>
  <si>
    <t xml:space="preserve">Service Accounts Expired:</t>
  </si>
  <si>
    <t xml:space="preserve">MFA COVERAGE</t>
  </si>
  <si>
    <t xml:space="preserve">Hardware Key:</t>
  </si>
  <si>
    <t xml:space="preserve">Authenticator App:</t>
  </si>
  <si>
    <t xml:space="preserve">Certificate:</t>
  </si>
  <si>
    <t xml:space="preserve">None/Pending:</t>
  </si>
  <si>
    <t xml:space="preserve">ROTATION STATUS</t>
  </si>
  <si>
    <t xml:space="preserve">On Track:</t>
  </si>
  <si>
    <t xml:space="preserve">Due Soon:</t>
  </si>
  <si>
    <t xml:space="preserve">Overdue:</t>
  </si>
  <si>
    <t xml:space="preserve">CYBER INSURANCE NOTE: Maintain this inventory as evidence of privileged access management for underwriting and claims documentation. Contact First Underwriters at (425) 242-5357 for guidance on presenting your PAM controls.</t>
  </si>
  <si>
    <t xml:space="preserve">First Underwriters Insurance Brokers | (425) 242-5357 | www.firstunderwriters.com</t>
  </si>
  <si>
    <t xml:space="preserve">Privileged Account Inventory</t>
  </si>
  <si>
    <t xml:space="preserve">Track and manage all privileged accounts across your organization</t>
  </si>
  <si>
    <t xml:space="preserve">Account ID</t>
  </si>
  <si>
    <t xml:space="preserve">Account Name</t>
  </si>
  <si>
    <t xml:space="preserve">Account Type</t>
  </si>
  <si>
    <t xml:space="preserve">System/Platform</t>
  </si>
  <si>
    <t xml:space="preserve">Owner Name</t>
  </si>
  <si>
    <t xml:space="preserve">Owner Email</t>
  </si>
  <si>
    <t xml:space="preserve">Department</t>
  </si>
  <si>
    <t xml:space="preserve">Access Level</t>
  </si>
  <si>
    <t xml:space="preserve">MFA Status</t>
  </si>
  <si>
    <t xml:space="preserve">Last Password Change</t>
  </si>
  <si>
    <t xml:space="preserve">Next Review Date</t>
  </si>
  <si>
    <t xml:space="preserve">Last Access Date</t>
  </si>
  <si>
    <t xml:space="preserve">Status</t>
  </si>
  <si>
    <t xml:space="preserve">Notes</t>
  </si>
  <si>
    <t xml:space="preserve">PA-001</t>
  </si>
  <si>
    <t xml:space="preserve">admin-jsmith</t>
  </si>
  <si>
    <t xml:space="preserve">Domain Admin</t>
  </si>
  <si>
    <t xml:space="preserve">Active Directory</t>
  </si>
  <si>
    <t xml:space="preserve">John Smith</t>
  </si>
  <si>
    <t xml:space="preserve">jsmith@company.com</t>
  </si>
  <si>
    <t xml:space="preserve">IT</t>
  </si>
  <si>
    <t xml:space="preserve">Full Admin</t>
  </si>
  <si>
    <t xml:space="preserve">Hardware Key</t>
  </si>
  <si>
    <t xml:space="preserve">2025-12-15</t>
  </si>
  <si>
    <t xml:space="preserve">2026-03-15</t>
  </si>
  <si>
    <t xml:space="preserve">2026-02-03</t>
  </si>
  <si>
    <t xml:space="preserve">Active</t>
  </si>
  <si>
    <t xml:space="preserve">Primary domain administrator</t>
  </si>
  <si>
    <t xml:space="preserve">PA-002</t>
  </si>
  <si>
    <t xml:space="preserve">sa-backup</t>
  </si>
  <si>
    <t xml:space="preserve">Service Account</t>
  </si>
  <si>
    <t xml:space="preserve">Veeam Backup</t>
  </si>
  <si>
    <t xml:space="preserve">Sarah Johnson</t>
  </si>
  <si>
    <t xml:space="preserve">sjohnson@company.com</t>
  </si>
  <si>
    <t xml:space="preserve">System</t>
  </si>
  <si>
    <t xml:space="preserve">Certificate</t>
  </si>
  <si>
    <t xml:space="preserve">2025-11-01</t>
  </si>
  <si>
    <t xml:space="preserve">2026-02-01</t>
  </si>
  <si>
    <t xml:space="preserve">2026-02-04</t>
  </si>
  <si>
    <t xml:space="preserve">Backup service - runs nightly</t>
  </si>
  <si>
    <t xml:space="preserve">PA-003</t>
  </si>
  <si>
    <t xml:space="preserve">root-aws</t>
  </si>
  <si>
    <t xml:space="preserve">Cloud Admin</t>
  </si>
  <si>
    <t xml:space="preserve">AWS Console</t>
  </si>
  <si>
    <t xml:space="preserve">Mike Chen</t>
  </si>
  <si>
    <t xml:space="preserve">mchen@company.com</t>
  </si>
  <si>
    <t xml:space="preserve">Root</t>
  </si>
  <si>
    <t xml:space="preserve">2025-10-20</t>
  </si>
  <si>
    <t xml:space="preserve">2026-01-20</t>
  </si>
  <si>
    <t xml:space="preserve">2026-01-15</t>
  </si>
  <si>
    <t xml:space="preserve">Review Due</t>
  </si>
  <si>
    <t xml:space="preserve">AWS root account - break glass only</t>
  </si>
  <si>
    <t xml:space="preserve">PA-004</t>
  </si>
  <si>
    <t xml:space="preserve">dba-prod</t>
  </si>
  <si>
    <t xml:space="preserve">Database Admin</t>
  </si>
  <si>
    <t xml:space="preserve">SQL Server Prod</t>
  </si>
  <si>
    <t xml:space="preserve">Lisa Park</t>
  </si>
  <si>
    <t xml:space="preserve">lpark@company.com</t>
  </si>
  <si>
    <t xml:space="preserve">DBA</t>
  </si>
  <si>
    <t xml:space="preserve">Authenticator</t>
  </si>
  <si>
    <t xml:space="preserve">2026-01-05</t>
  </si>
  <si>
    <t xml:space="preserve">2026-04-05</t>
  </si>
  <si>
    <t xml:space="preserve">2026-02-02</t>
  </si>
  <si>
    <t xml:space="preserve">Production database access</t>
  </si>
  <si>
    <t xml:space="preserve">PA-005</t>
  </si>
  <si>
    <t xml:space="preserve">admin-azure</t>
  </si>
  <si>
    <t xml:space="preserve">Azure Portal</t>
  </si>
  <si>
    <t xml:space="preserve">Global Admin</t>
  </si>
  <si>
    <t xml:space="preserve">2025-12-01</t>
  </si>
  <si>
    <t xml:space="preserve">2026-03-01</t>
  </si>
  <si>
    <t xml:space="preserve">Azure global administrator</t>
  </si>
  <si>
    <t xml:space="preserve">PA-006</t>
  </si>
  <si>
    <t xml:space="preserve">svc-payroll</t>
  </si>
  <si>
    <t xml:space="preserve">ADP Payroll</t>
  </si>
  <si>
    <t xml:space="preserve">HR System</t>
  </si>
  <si>
    <t xml:space="preserve">hr@company.com</t>
  </si>
  <si>
    <t xml:space="preserve">HR</t>
  </si>
  <si>
    <t xml:space="preserve">API Access</t>
  </si>
  <si>
    <t xml:space="preserve">2025-09-15</t>
  </si>
  <si>
    <t xml:space="preserve">Expired</t>
  </si>
  <si>
    <t xml:space="preserve">Payroll integration - NEEDS ROTATION</t>
  </si>
  <si>
    <t xml:space="preserve">PA-007</t>
  </si>
  <si>
    <t xml:space="preserve">admin-network</t>
  </si>
  <si>
    <t xml:space="preserve">Network Admin</t>
  </si>
  <si>
    <t xml:space="preserve">Cisco Meraki</t>
  </si>
  <si>
    <t xml:space="preserve">Tom Wilson</t>
  </si>
  <si>
    <t xml:space="preserve">twilson@company.com</t>
  </si>
  <si>
    <t xml:space="preserve">2026-04-20</t>
  </si>
  <si>
    <t xml:space="preserve">Network infrastructure access</t>
  </si>
  <si>
    <t xml:space="preserve">PA-008</t>
  </si>
  <si>
    <t xml:space="preserve">break-glass-01</t>
  </si>
  <si>
    <t xml:space="preserve">Emergency</t>
  </si>
  <si>
    <t xml:space="preserve">All Systems</t>
  </si>
  <si>
    <t xml:space="preserve">CISO Office</t>
  </si>
  <si>
    <t xml:space="preserve">security@company.com</t>
  </si>
  <si>
    <t xml:space="preserve">Security</t>
  </si>
  <si>
    <t xml:space="preserve">Sealed Envelope</t>
  </si>
  <si>
    <t xml:space="preserve">2025-06-01</t>
  </si>
  <si>
    <t xml:space="preserve">2026-06-01</t>
  </si>
  <si>
    <t xml:space="preserve">Never</t>
  </si>
  <si>
    <t xml:space="preserve">Break Glass</t>
  </si>
  <si>
    <t xml:space="preserve">Emergency access - sealed in safe</t>
  </si>
  <si>
    <t xml:space="preserve">Service Account Inventory</t>
  </si>
  <si>
    <t xml:space="preserve">Non-interactive accounts used by applications, scripts, and automated processes</t>
  </si>
  <si>
    <t xml:space="preserve">Purpose/Application</t>
  </si>
  <si>
    <t xml:space="preserve">Systems Accessed</t>
  </si>
  <si>
    <t xml:space="preserve">Auth Method</t>
  </si>
  <si>
    <t xml:space="preserve">Credential Location</t>
  </si>
  <si>
    <t xml:space="preserve">Last Rotation</t>
  </si>
  <si>
    <t xml:space="preserve">Next Rotation</t>
  </si>
  <si>
    <t xml:space="preserve">SVC-001</t>
  </si>
  <si>
    <t xml:space="preserve">svc-backup</t>
  </si>
  <si>
    <t xml:space="preserve">Veeam Backup Agent</t>
  </si>
  <si>
    <t xml:space="preserve">All servers, NAS</t>
  </si>
  <si>
    <t xml:space="preserve">Veeam Console</t>
  </si>
  <si>
    <t xml:space="preserve">2026-05-01</t>
  </si>
  <si>
    <t xml:space="preserve">Runs nightly at 2 AM</t>
  </si>
  <si>
    <t xml:space="preserve">SVC-002</t>
  </si>
  <si>
    <t xml:space="preserve">svc-monitoring</t>
  </si>
  <si>
    <t xml:space="preserve">Nagios Monitoring</t>
  </si>
  <si>
    <t xml:space="preserve">IT Operations</t>
  </si>
  <si>
    <t xml:space="preserve">itops@company.com</t>
  </si>
  <si>
    <t xml:space="preserve">All infrastructure</t>
  </si>
  <si>
    <t xml:space="preserve">API Key</t>
  </si>
  <si>
    <t xml:space="preserve">Nagios Server</t>
  </si>
  <si>
    <t xml:space="preserve">2025-12-10</t>
  </si>
  <si>
    <t xml:space="preserve">2026-06-10</t>
  </si>
  <si>
    <t xml:space="preserve">Read-only monitoring access</t>
  </si>
  <si>
    <t xml:space="preserve">SVC-003</t>
  </si>
  <si>
    <t xml:space="preserve">svc-adp-sync</t>
  </si>
  <si>
    <t xml:space="preserve">ADP HR Integration</t>
  </si>
  <si>
    <t xml:space="preserve">ADP API, HR Database</t>
  </si>
  <si>
    <t xml:space="preserve">OAuth Token</t>
  </si>
  <si>
    <t xml:space="preserve">Azure Key Vault</t>
  </si>
  <si>
    <t xml:space="preserve">URGENT: Token expired</t>
  </si>
  <si>
    <t xml:space="preserve">SVC-004</t>
  </si>
  <si>
    <t xml:space="preserve">svc-salesforce</t>
  </si>
  <si>
    <t xml:space="preserve">Salesforce Integration</t>
  </si>
  <si>
    <t xml:space="preserve">Salesforce API</t>
  </si>
  <si>
    <t xml:space="preserve">HashiCorp Vault</t>
  </si>
  <si>
    <t xml:space="preserve">2026-07-05</t>
  </si>
  <si>
    <t xml:space="preserve">CRM data sync</t>
  </si>
  <si>
    <t xml:space="preserve">SVC-005</t>
  </si>
  <si>
    <t xml:space="preserve">svc-printer</t>
  </si>
  <si>
    <t xml:space="preserve">Print Server Agent</t>
  </si>
  <si>
    <t xml:space="preserve">IT Support</t>
  </si>
  <si>
    <t xml:space="preserve">support@company.com</t>
  </si>
  <si>
    <t xml:space="preserve">Print servers</t>
  </si>
  <si>
    <t xml:space="preserve">Password</t>
  </si>
  <si>
    <t xml:space="preserve">Group Policy</t>
  </si>
  <si>
    <t xml:space="preserve">2025-08-20</t>
  </si>
  <si>
    <t xml:space="preserve">2025-11-20</t>
  </si>
  <si>
    <t xml:space="preserve">Legacy system - migration planned</t>
  </si>
  <si>
    <t xml:space="preserve">Privileged Access Review Log</t>
  </si>
  <si>
    <t xml:space="preserve">Document quarterly access reviews and certification for all privileged accounts</t>
  </si>
  <si>
    <t xml:space="preserve">Review Date</t>
  </si>
  <si>
    <t xml:space="preserve">Reviewer Name</t>
  </si>
  <si>
    <t xml:space="preserve">Review Result</t>
  </si>
  <si>
    <t xml:space="preserve">Action Taken</t>
  </si>
  <si>
    <t xml:space="preserve">Access Justified</t>
  </si>
  <si>
    <t xml:space="preserve">Next Review</t>
  </si>
  <si>
    <t xml:space="preserve">Reviewer Signature</t>
  </si>
  <si>
    <t xml:space="preserve">Approved</t>
  </si>
  <si>
    <t xml:space="preserve">No change</t>
  </si>
  <si>
    <t xml:space="preserve">Yes</t>
  </si>
  <si>
    <t xml:space="preserve">2026-04-15</t>
  </si>
  <si>
    <t xml:space="preserve">Access appropriate for role</t>
  </si>
  <si>
    <t xml:space="preserve">IT Director</t>
  </si>
  <si>
    <t xml:space="preserve">Required for backup operations</t>
  </si>
  <si>
    <t xml:space="preserve">Password rotated</t>
  </si>
  <si>
    <t xml:space="preserve">Break-glass only - verified sealed</t>
  </si>
  <si>
    <t xml:space="preserve">HR Director</t>
  </si>
  <si>
    <t xml:space="preserve">Flagged</t>
  </si>
  <si>
    <t xml:space="preserve">Rotation required</t>
  </si>
  <si>
    <t xml:space="preserve">2026-02-15</t>
  </si>
  <si>
    <t xml:space="preserve">Token expired - urgent rotation</t>
  </si>
  <si>
    <t xml:space="preserve">2025-10-15</t>
  </si>
  <si>
    <t xml:space="preserve">Production DBA access verified</t>
  </si>
  <si>
    <t xml:space="preserve">Credential Rotation Schedule</t>
  </si>
  <si>
    <t xml:space="preserve">Track password and credential rotation requirements and compliance</t>
  </si>
  <si>
    <t xml:space="preserve">Rotation Frequency</t>
  </si>
  <si>
    <t xml:space="preserve">Days Until Due</t>
  </si>
  <si>
    <t xml:space="preserve">Rotation Status</t>
  </si>
  <si>
    <t xml:space="preserve">Rotated By</t>
  </si>
  <si>
    <t xml:space="preserve">180 days</t>
  </si>
  <si>
    <t xml:space="preserve">2026-06-13</t>
  </si>
  <si>
    <t xml:space="preserve">On Track</t>
  </si>
  <si>
    <t xml:space="preserve">365 days</t>
  </si>
  <si>
    <t xml:space="preserve">2026-10-31</t>
  </si>
  <si>
    <t xml:space="preserve">90 days</t>
  </si>
  <si>
    <t xml:space="preserve">2026-01-18</t>
  </si>
  <si>
    <t xml:space="preserve">Overdue</t>
  </si>
  <si>
    <t xml:space="preserve">2026-07-04</t>
  </si>
  <si>
    <t xml:space="preserve">2026-02-28</t>
  </si>
  <si>
    <t xml:space="preserve">Due Soon</t>
  </si>
  <si>
    <t xml:space="preserve">2025-12-14</t>
  </si>
  <si>
    <t xml:space="preserve">2026-07-19</t>
  </si>
  <si>
    <t xml:space="preserve">2026-05-31</t>
  </si>
  <si>
    <t xml:space="preserve">Break-Glass Access Log</t>
  </si>
  <si>
    <t xml:space="preserve">Document all emergency access usage for audit and compliance purposes</t>
  </si>
  <si>
    <t xml:space="preserve">Incident ID</t>
  </si>
  <si>
    <t xml:space="preserve">Date/Time</t>
  </si>
  <si>
    <t xml:space="preserve">Account Used</t>
  </si>
  <si>
    <t xml:space="preserve">Accessed By</t>
  </si>
  <si>
    <t xml:space="preserve">Authorized By</t>
  </si>
  <si>
    <t xml:space="preserve">Reason/Incident</t>
  </si>
  <si>
    <t xml:space="preserve">Duration</t>
  </si>
  <si>
    <t xml:space="preserve">Credential Reset</t>
  </si>
  <si>
    <t xml:space="preserve">Post-Incident Review</t>
  </si>
  <si>
    <t xml:space="preserve">INC-2025-042</t>
  </si>
  <si>
    <t xml:space="preserve">2025-11-15 03:22</t>
  </si>
  <si>
    <t xml:space="preserve">On-Call Tech</t>
  </si>
  <si>
    <t xml:space="preserve">CISO (verbal)</t>
  </si>
  <si>
    <t xml:space="preserve">Production DB failure</t>
  </si>
  <si>
    <t xml:space="preserve">SQL Server, AD</t>
  </si>
  <si>
    <t xml:space="preserve">2 hours</t>
  </si>
  <si>
    <t xml:space="preserve">2025-11-15</t>
  </si>
  <si>
    <t xml:space="preserve">Completed 2025-11-17</t>
  </si>
  <si>
    <t xml:space="preserve">INC-2025-028</t>
  </si>
  <si>
    <t xml:space="preserve">2025-08-22 14:45</t>
  </si>
  <si>
    <t xml:space="preserve">Cloud Team Lead</t>
  </si>
  <si>
    <t xml:space="preserve">CTO</t>
  </si>
  <si>
    <t xml:space="preserve">AWS IAM lockout</t>
  </si>
  <si>
    <t xml:space="preserve">45 min</t>
  </si>
  <si>
    <t xml:space="preserve">2025-08-22</t>
  </si>
  <si>
    <t xml:space="preserve">Completed 2025-08-24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</si>
</sst>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1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1B2B4B"/>
      <name val="Arial"/>
      <family val="0"/>
      <charset val="1"/>
    </font>
    <font>
      <sz val="11"/>
      <color rgb="FF718096"/>
      <name val="Arial"/>
      <family val="0"/>
      <charset val="1"/>
    </font>
    <font>
      <b val="true"/>
      <sz val="10"/>
      <color rgb="FF2D3748"/>
      <name val="Arial"/>
      <family val="0"/>
      <charset val="1"/>
    </font>
    <font>
      <b val="true"/>
      <sz val="11"/>
      <color rgb="FFC8973E"/>
      <name val="Arial"/>
      <family val="0"/>
      <charset val="1"/>
    </font>
    <font>
      <sz val="10"/>
      <color rgb="FF2D3748"/>
      <name val="Arial"/>
      <family val="0"/>
      <charset val="1"/>
    </font>
    <font>
      <b val="true"/>
      <sz val="10"/>
      <color rgb="FF1B2B4B"/>
      <name val="Arial"/>
      <family val="0"/>
      <charset val="1"/>
    </font>
    <font>
      <i val="true"/>
      <sz val="9"/>
      <color rgb="FF718096"/>
      <name val="Arial"/>
      <family val="0"/>
      <charset val="1"/>
    </font>
    <font>
      <sz val="9"/>
      <color rgb="FFC8973E"/>
      <name val="Arial"/>
      <family val="0"/>
      <charset val="1"/>
    </font>
    <font>
      <b val="true"/>
      <sz val="14"/>
      <color rgb="FF1B2B4B"/>
      <name val="Arial"/>
      <family val="0"/>
      <charset val="1"/>
    </font>
    <font>
      <i val="true"/>
      <sz val="10"/>
      <color rgb="FF718096"/>
      <name val="Arial"/>
      <family val="0"/>
      <charset val="1"/>
    </font>
    <font>
      <b val="true"/>
      <sz val="10"/>
      <color rgb="FFFFFFFF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BF0"/>
        <bgColor rgb="FFFFFFFF"/>
      </patternFill>
    </fill>
    <fill>
      <patternFill patternType="solid">
        <fgColor rgb="FF1B2B4B"/>
        <bgColor rgb="FF2D3748"/>
      </patternFill>
    </fill>
    <fill>
      <patternFill patternType="solid">
        <fgColor rgb="FFF7FAFC"/>
        <bgColor rgb="FFFFFFFF"/>
      </patternFill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/>
      <bottom style="thin">
        <color rgb="FFE2E8F0"/>
      </bottom>
      <diagonal/>
    </border>
    <border diagonalUp="false" diagonalDown="false"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0" fillId="2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4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>
          <bgColor rgb="FFFEE2E2"/>
        </patternFill>
      </fill>
    </dxf>
    <dxf>
      <fill>
        <patternFill>
          <bgColor rgb="FFFEF3C7"/>
        </patternFill>
      </fill>
    </dxf>
    <dxf>
      <fill>
        <patternFill>
          <bgColor rgb="FFD1FAE5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18096"/>
      <rgbColor rgb="FF9999FF"/>
      <rgbColor rgb="FF993366"/>
      <rgbColor rgb="FFFEF3C7"/>
      <rgbColor rgb="FFE2E8F0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7FAFC"/>
      <rgbColor rgb="FFD1FAE5"/>
      <rgbColor rgb="FFFFFBF0"/>
      <rgbColor rgb="FF99CCFF"/>
      <rgbColor rgb="FFFF99CC"/>
      <rgbColor rgb="FFCC99FF"/>
      <rgbColor rgb="FFFEE2E2"/>
      <rgbColor rgb="FF3366FF"/>
      <rgbColor rgb="FF33CCCC"/>
      <rgbColor rgb="FF99CC00"/>
      <rgbColor rgb="FFFFCC00"/>
      <rgbColor rgb="FFC8973E"/>
      <rgbColor rgb="FFFF6600"/>
      <rgbColor rgb="FF666699"/>
      <rgbColor rgb="FF969696"/>
      <rgbColor rgb="FF1B2B4B"/>
      <rgbColor rgb="FF339966"/>
      <rgbColor rgb="FF003300"/>
      <rgbColor rgb="FF333300"/>
      <rgbColor rgb="FF993300"/>
      <rgbColor rgb="FF993366"/>
      <rgbColor rgb="FF333399"/>
      <rgbColor rgb="FF2D3748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8"/>
    <col collapsed="false" customWidth="true" hidden="false" outlineLevel="0" max="2" min="2" style="0" width="12"/>
    <col collapsed="false" customWidth="true" hidden="false" outlineLevel="0" max="3" min="3" style="0" width="4"/>
    <col collapsed="false" customWidth="true" hidden="false" outlineLevel="0" max="4" min="4" style="0" width="16"/>
    <col collapsed="false" customWidth="true" hidden="false" outlineLevel="0" max="5" min="5" style="0" width="20"/>
  </cols>
  <sheetData>
    <row r="1" customFormat="false" ht="19.7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</row>
    <row r="2" customFormat="false" ht="15" hidden="false" customHeight="false" outlineLevel="0" collapsed="false">
      <c r="A2" s="2" t="s">
        <v>1</v>
      </c>
      <c r="B2" s="2"/>
      <c r="C2" s="2"/>
      <c r="D2" s="2"/>
      <c r="E2" s="2"/>
      <c r="F2" s="2"/>
      <c r="G2" s="2"/>
      <c r="H2" s="2"/>
    </row>
    <row r="4" customFormat="false" ht="15" hidden="false" customHeight="false" outlineLevel="0" collapsed="false">
      <c r="A4" s="3" t="s">
        <v>2</v>
      </c>
      <c r="B4" s="4"/>
      <c r="D4" s="3" t="s">
        <v>3</v>
      </c>
      <c r="E4" s="4"/>
    </row>
    <row r="5" customFormat="false" ht="15" hidden="false" customHeight="false" outlineLevel="0" collapsed="false">
      <c r="A5" s="3" t="s">
        <v>4</v>
      </c>
      <c r="B5" s="4"/>
      <c r="D5" s="3" t="s">
        <v>5</v>
      </c>
      <c r="E5" s="4"/>
    </row>
    <row r="7" customFormat="false" ht="15" hidden="false" customHeight="false" outlineLevel="0" collapsed="false">
      <c r="A7" s="5" t="s">
        <v>6</v>
      </c>
    </row>
    <row r="8" customFormat="false" ht="15" hidden="false" customHeight="false" outlineLevel="0" collapsed="false">
      <c r="A8" s="6" t="s">
        <v>7</v>
      </c>
      <c r="B8" s="7" t="n">
        <f aca="false">COUNTA('Account Inventory'!A6:A100)</f>
        <v>8</v>
      </c>
    </row>
    <row r="9" customFormat="false" ht="15" hidden="false" customHeight="false" outlineLevel="0" collapsed="false">
      <c r="A9" s="6" t="s">
        <v>8</v>
      </c>
      <c r="B9" s="7" t="n">
        <f aca="false">COUNTIF('Account Inventory'!M6:M100,"Active")</f>
        <v>5</v>
      </c>
    </row>
    <row r="10" customFormat="false" ht="15" hidden="false" customHeight="false" outlineLevel="0" collapsed="false">
      <c r="A10" s="6" t="s">
        <v>9</v>
      </c>
      <c r="B10" s="7" t="n">
        <f aca="false">COUNTIF('Account Inventory'!M6:M100,"Review Due")</f>
        <v>1</v>
      </c>
    </row>
    <row r="11" customFormat="false" ht="15" hidden="false" customHeight="false" outlineLevel="0" collapsed="false">
      <c r="A11" s="6" t="s">
        <v>10</v>
      </c>
      <c r="B11" s="7" t="n">
        <f aca="false">COUNTIF('Account Inventory'!M6:M100,"Expired")+COUNTIF('Account Inventory'!M6:M100,"Disabled")</f>
        <v>1</v>
      </c>
    </row>
    <row r="12" customFormat="false" ht="15" hidden="false" customHeight="false" outlineLevel="0" collapsed="false">
      <c r="A12" s="6"/>
      <c r="B12" s="8"/>
    </row>
    <row r="13" customFormat="false" ht="15" hidden="false" customHeight="false" outlineLevel="0" collapsed="false">
      <c r="A13" s="6" t="s">
        <v>11</v>
      </c>
      <c r="B13" s="7" t="n">
        <f aca="false">COUNTA('Service Accounts'!A5:A100)</f>
        <v>5</v>
      </c>
    </row>
    <row r="14" customFormat="false" ht="15" hidden="false" customHeight="false" outlineLevel="0" collapsed="false">
      <c r="A14" s="6" t="s">
        <v>12</v>
      </c>
      <c r="B14" s="7" t="n">
        <f aca="false">COUNTIF('Service Accounts'!K5:K100,"Expired")</f>
        <v>2</v>
      </c>
    </row>
    <row r="16" customFormat="false" ht="15" hidden="false" customHeight="false" outlineLevel="0" collapsed="false">
      <c r="A16" s="5" t="s">
        <v>13</v>
      </c>
    </row>
    <row r="17" customFormat="false" ht="15" hidden="false" customHeight="false" outlineLevel="0" collapsed="false">
      <c r="A17" s="6" t="s">
        <v>14</v>
      </c>
      <c r="B17" s="7" t="n">
        <f aca="false">COUNTIF('Account Inventory'!I6:I100,"Hardware Key")</f>
        <v>3</v>
      </c>
    </row>
    <row r="18" customFormat="false" ht="15" hidden="false" customHeight="false" outlineLevel="0" collapsed="false">
      <c r="A18" s="6" t="s">
        <v>15</v>
      </c>
      <c r="B18" s="7" t="n">
        <f aca="false">COUNTIF('Account Inventory'!I6:I100,"Authenticator")</f>
        <v>2</v>
      </c>
    </row>
    <row r="19" customFormat="false" ht="15" hidden="false" customHeight="false" outlineLevel="0" collapsed="false">
      <c r="A19" s="6" t="s">
        <v>16</v>
      </c>
      <c r="B19" s="7" t="n">
        <f aca="false">COUNTIF('Account Inventory'!I6:I100,"Certificate")</f>
        <v>2</v>
      </c>
    </row>
    <row r="20" customFormat="false" ht="15" hidden="false" customHeight="false" outlineLevel="0" collapsed="false">
      <c r="A20" s="6" t="s">
        <v>17</v>
      </c>
      <c r="B20" s="7" t="n">
        <f aca="false">COUNTIF('Account Inventory'!I6:I100,"None")+COUNTIF('Account Inventory'!I6:I100,"Pending")</f>
        <v>0</v>
      </c>
    </row>
    <row r="22" customFormat="false" ht="15" hidden="false" customHeight="false" outlineLevel="0" collapsed="false">
      <c r="A22" s="5" t="s">
        <v>18</v>
      </c>
    </row>
    <row r="23" customFormat="false" ht="15" hidden="false" customHeight="false" outlineLevel="0" collapsed="false">
      <c r="A23" s="6" t="s">
        <v>19</v>
      </c>
      <c r="B23" s="7" t="n">
        <f aca="false">COUNTIF('Rotation Schedule'!H5:H100,"On Track")</f>
        <v>5</v>
      </c>
    </row>
    <row r="24" customFormat="false" ht="15" hidden="false" customHeight="false" outlineLevel="0" collapsed="false">
      <c r="A24" s="6" t="s">
        <v>20</v>
      </c>
      <c r="B24" s="7" t="n">
        <f aca="false">COUNTIF('Rotation Schedule'!H5:H100,"Due Soon")</f>
        <v>1</v>
      </c>
    </row>
    <row r="25" customFormat="false" ht="15" hidden="false" customHeight="false" outlineLevel="0" collapsed="false">
      <c r="A25" s="6" t="s">
        <v>21</v>
      </c>
      <c r="B25" s="7" t="n">
        <f aca="false">COUNTIF('Rotation Schedule'!H5:H100,"Overdue")</f>
        <v>2</v>
      </c>
    </row>
    <row r="28" customFormat="false" ht="15" hidden="false" customHeight="true" outlineLevel="0" collapsed="false">
      <c r="A28" s="9" t="s">
        <v>22</v>
      </c>
      <c r="B28" s="9"/>
      <c r="C28" s="9"/>
      <c r="D28" s="9"/>
      <c r="E28" s="9"/>
    </row>
    <row r="29" customFormat="false" ht="15" hidden="false" customHeight="false" outlineLevel="0" collapsed="false">
      <c r="A29" s="9"/>
      <c r="B29" s="9"/>
      <c r="C29" s="9"/>
      <c r="D29" s="9"/>
      <c r="E29" s="9"/>
    </row>
    <row r="30" customFormat="false" ht="15" hidden="false" customHeight="false" outlineLevel="0" collapsed="false">
      <c r="A30" s="9"/>
      <c r="B30" s="9"/>
      <c r="C30" s="9"/>
      <c r="D30" s="9"/>
      <c r="E30" s="9"/>
    </row>
    <row r="32" customFormat="false" ht="15" hidden="false" customHeight="false" outlineLevel="0" collapsed="false">
      <c r="A32" s="10" t="s">
        <v>23</v>
      </c>
    </row>
  </sheetData>
  <mergeCells count="3">
    <mergeCell ref="A1:H1"/>
    <mergeCell ref="A2:H2"/>
    <mergeCell ref="A28:E30"/>
  </mergeCells>
  <conditionalFormatting sqref="B25">
    <cfRule type="expression" priority="2" aboveAverage="0" equalAverage="0" bottom="0" percent="0" rank="0" text="" dxfId="0">
      <formula>$B$25&gt;0</formula>
    </cfRule>
  </conditionalFormatting>
  <conditionalFormatting sqref="B24">
    <cfRule type="expression" priority="3" aboveAverage="0" equalAverage="0" bottom="0" percent="0" rank="0" text="" dxfId="1">
      <formula>$B$24&gt;0</formula>
    </cfRule>
  </conditionalFormatting>
  <conditionalFormatting sqref="B12">
    <cfRule type="expression" priority="4" aboveAverage="0" equalAverage="0" bottom="0" percent="0" rank="0" text="" dxfId="1">
      <formula>$B$12&gt;0</formula>
    </cfRule>
  </conditionalFormatting>
  <conditionalFormatting sqref="B13">
    <cfRule type="expression" priority="5" aboveAverage="0" equalAverage="0" bottom="0" percent="0" rank="0" text="" dxfId="0">
      <formula>$B$13&gt;0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18"/>
    <col collapsed="false" customWidth="true" hidden="false" outlineLevel="0" max="3" min="3" style="0" width="15"/>
    <col collapsed="false" customWidth="true" hidden="false" outlineLevel="0" max="4" min="4" style="0" width="18"/>
    <col collapsed="false" customWidth="true" hidden="false" outlineLevel="0" max="5" min="5" style="0" width="15"/>
    <col collapsed="false" customWidth="true" hidden="false" outlineLevel="0" max="6" min="6" style="0" width="25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2" min="10" style="0" width="16"/>
    <col collapsed="false" customWidth="true" hidden="false" outlineLevel="0" max="13" min="13" style="0" width="12"/>
    <col collapsed="false" customWidth="true" hidden="false" outlineLevel="0" max="14" min="14" style="0" width="30"/>
  </cols>
  <sheetData>
    <row r="1" customFormat="false" ht="17.35" hidden="false" customHeight="false" outlineLevel="0" collapsed="false">
      <c r="A1" s="11" t="s">
        <v>24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customFormat="false" ht="15" hidden="false" customHeight="fals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Format="false" ht="15" hidden="false" customHeight="false" outlineLevel="0" collapsed="false">
      <c r="A3" s="12" t="s">
        <v>25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5" customFormat="false" ht="30" hidden="false" customHeight="true" outlineLevel="0" collapsed="false">
      <c r="A5" s="13" t="s">
        <v>26</v>
      </c>
      <c r="B5" s="13" t="s">
        <v>27</v>
      </c>
      <c r="C5" s="13" t="s">
        <v>28</v>
      </c>
      <c r="D5" s="13" t="s">
        <v>29</v>
      </c>
      <c r="E5" s="13" t="s">
        <v>30</v>
      </c>
      <c r="F5" s="13" t="s">
        <v>31</v>
      </c>
      <c r="G5" s="13" t="s">
        <v>32</v>
      </c>
      <c r="H5" s="13" t="s">
        <v>33</v>
      </c>
      <c r="I5" s="13" t="s">
        <v>34</v>
      </c>
      <c r="J5" s="13" t="s">
        <v>35</v>
      </c>
      <c r="K5" s="13" t="s">
        <v>36</v>
      </c>
      <c r="L5" s="13" t="s">
        <v>37</v>
      </c>
      <c r="M5" s="13" t="s">
        <v>38</v>
      </c>
      <c r="N5" s="13" t="s">
        <v>39</v>
      </c>
    </row>
    <row r="6" customFormat="false" ht="15" hidden="false" customHeight="false" outlineLevel="0" collapsed="false">
      <c r="A6" s="14" t="s">
        <v>40</v>
      </c>
      <c r="B6" s="14" t="s">
        <v>41</v>
      </c>
      <c r="C6" s="15" t="s">
        <v>42</v>
      </c>
      <c r="D6" s="15" t="s">
        <v>43</v>
      </c>
      <c r="E6" s="15" t="s">
        <v>44</v>
      </c>
      <c r="F6" s="15" t="s">
        <v>45</v>
      </c>
      <c r="G6" s="15" t="s">
        <v>46</v>
      </c>
      <c r="H6" s="15" t="s">
        <v>47</v>
      </c>
      <c r="I6" s="15" t="s">
        <v>48</v>
      </c>
      <c r="J6" s="15" t="s">
        <v>49</v>
      </c>
      <c r="K6" s="15" t="s">
        <v>50</v>
      </c>
      <c r="L6" s="15" t="s">
        <v>51</v>
      </c>
      <c r="M6" s="15" t="s">
        <v>52</v>
      </c>
      <c r="N6" s="15" t="s">
        <v>53</v>
      </c>
    </row>
    <row r="7" customFormat="false" ht="15" hidden="false" customHeight="false" outlineLevel="0" collapsed="false">
      <c r="A7" s="16" t="s">
        <v>54</v>
      </c>
      <c r="B7" s="16" t="s">
        <v>55</v>
      </c>
      <c r="C7" s="17" t="s">
        <v>56</v>
      </c>
      <c r="D7" s="17" t="s">
        <v>57</v>
      </c>
      <c r="E7" s="17" t="s">
        <v>58</v>
      </c>
      <c r="F7" s="17" t="s">
        <v>59</v>
      </c>
      <c r="G7" s="17" t="s">
        <v>46</v>
      </c>
      <c r="H7" s="17" t="s">
        <v>60</v>
      </c>
      <c r="I7" s="17" t="s">
        <v>61</v>
      </c>
      <c r="J7" s="17" t="s">
        <v>62</v>
      </c>
      <c r="K7" s="17" t="s">
        <v>63</v>
      </c>
      <c r="L7" s="17" t="s">
        <v>64</v>
      </c>
      <c r="M7" s="17" t="s">
        <v>52</v>
      </c>
      <c r="N7" s="17" t="s">
        <v>65</v>
      </c>
    </row>
    <row r="8" customFormat="false" ht="15" hidden="false" customHeight="false" outlineLevel="0" collapsed="false">
      <c r="A8" s="14" t="s">
        <v>66</v>
      </c>
      <c r="B8" s="14" t="s">
        <v>67</v>
      </c>
      <c r="C8" s="15" t="s">
        <v>68</v>
      </c>
      <c r="D8" s="15" t="s">
        <v>69</v>
      </c>
      <c r="E8" s="15" t="s">
        <v>70</v>
      </c>
      <c r="F8" s="15" t="s">
        <v>71</v>
      </c>
      <c r="G8" s="15" t="s">
        <v>46</v>
      </c>
      <c r="H8" s="15" t="s">
        <v>72</v>
      </c>
      <c r="I8" s="15" t="s">
        <v>48</v>
      </c>
      <c r="J8" s="15" t="s">
        <v>73</v>
      </c>
      <c r="K8" s="15" t="s">
        <v>74</v>
      </c>
      <c r="L8" s="15" t="s">
        <v>75</v>
      </c>
      <c r="M8" s="15" t="s">
        <v>76</v>
      </c>
      <c r="N8" s="15" t="s">
        <v>77</v>
      </c>
    </row>
    <row r="9" customFormat="false" ht="15" hidden="false" customHeight="false" outlineLevel="0" collapsed="false">
      <c r="A9" s="16" t="s">
        <v>78</v>
      </c>
      <c r="B9" s="16" t="s">
        <v>79</v>
      </c>
      <c r="C9" s="17" t="s">
        <v>80</v>
      </c>
      <c r="D9" s="17" t="s">
        <v>81</v>
      </c>
      <c r="E9" s="17" t="s">
        <v>82</v>
      </c>
      <c r="F9" s="17" t="s">
        <v>83</v>
      </c>
      <c r="G9" s="17" t="s">
        <v>46</v>
      </c>
      <c r="H9" s="17" t="s">
        <v>84</v>
      </c>
      <c r="I9" s="17" t="s">
        <v>85</v>
      </c>
      <c r="J9" s="17" t="s">
        <v>86</v>
      </c>
      <c r="K9" s="17" t="s">
        <v>87</v>
      </c>
      <c r="L9" s="17" t="s">
        <v>88</v>
      </c>
      <c r="M9" s="17" t="s">
        <v>52</v>
      </c>
      <c r="N9" s="17" t="s">
        <v>89</v>
      </c>
    </row>
    <row r="10" customFormat="false" ht="15" hidden="false" customHeight="false" outlineLevel="0" collapsed="false">
      <c r="A10" s="14" t="s">
        <v>90</v>
      </c>
      <c r="B10" s="14" t="s">
        <v>91</v>
      </c>
      <c r="C10" s="15" t="s">
        <v>68</v>
      </c>
      <c r="D10" s="15" t="s">
        <v>92</v>
      </c>
      <c r="E10" s="15" t="s">
        <v>44</v>
      </c>
      <c r="F10" s="15" t="s">
        <v>45</v>
      </c>
      <c r="G10" s="15" t="s">
        <v>46</v>
      </c>
      <c r="H10" s="15" t="s">
        <v>93</v>
      </c>
      <c r="I10" s="15" t="s">
        <v>48</v>
      </c>
      <c r="J10" s="15" t="s">
        <v>94</v>
      </c>
      <c r="K10" s="15" t="s">
        <v>95</v>
      </c>
      <c r="L10" s="15" t="s">
        <v>64</v>
      </c>
      <c r="M10" s="15" t="s">
        <v>52</v>
      </c>
      <c r="N10" s="15" t="s">
        <v>96</v>
      </c>
    </row>
    <row r="11" customFormat="false" ht="23.85" hidden="false" customHeight="false" outlineLevel="0" collapsed="false">
      <c r="A11" s="16" t="s">
        <v>97</v>
      </c>
      <c r="B11" s="16" t="s">
        <v>98</v>
      </c>
      <c r="C11" s="17" t="s">
        <v>56</v>
      </c>
      <c r="D11" s="17" t="s">
        <v>99</v>
      </c>
      <c r="E11" s="17" t="s">
        <v>100</v>
      </c>
      <c r="F11" s="17" t="s">
        <v>101</v>
      </c>
      <c r="G11" s="17" t="s">
        <v>102</v>
      </c>
      <c r="H11" s="17" t="s">
        <v>103</v>
      </c>
      <c r="I11" s="17" t="s">
        <v>61</v>
      </c>
      <c r="J11" s="17" t="s">
        <v>104</v>
      </c>
      <c r="K11" s="17" t="s">
        <v>49</v>
      </c>
      <c r="L11" s="17" t="s">
        <v>63</v>
      </c>
      <c r="M11" s="17" t="s">
        <v>105</v>
      </c>
      <c r="N11" s="17" t="s">
        <v>106</v>
      </c>
    </row>
    <row r="12" customFormat="false" ht="15" hidden="false" customHeight="false" outlineLevel="0" collapsed="false">
      <c r="A12" s="14" t="s">
        <v>107</v>
      </c>
      <c r="B12" s="14" t="s">
        <v>108</v>
      </c>
      <c r="C12" s="15" t="s">
        <v>109</v>
      </c>
      <c r="D12" s="15" t="s">
        <v>110</v>
      </c>
      <c r="E12" s="15" t="s">
        <v>111</v>
      </c>
      <c r="F12" s="15" t="s">
        <v>112</v>
      </c>
      <c r="G12" s="15" t="s">
        <v>46</v>
      </c>
      <c r="H12" s="15" t="s">
        <v>47</v>
      </c>
      <c r="I12" s="15" t="s">
        <v>85</v>
      </c>
      <c r="J12" s="15" t="s">
        <v>74</v>
      </c>
      <c r="K12" s="15" t="s">
        <v>113</v>
      </c>
      <c r="L12" s="15" t="s">
        <v>51</v>
      </c>
      <c r="M12" s="15" t="s">
        <v>52</v>
      </c>
      <c r="N12" s="15" t="s">
        <v>114</v>
      </c>
    </row>
    <row r="13" customFormat="false" ht="23.85" hidden="false" customHeight="false" outlineLevel="0" collapsed="false">
      <c r="A13" s="16" t="s">
        <v>115</v>
      </c>
      <c r="B13" s="16" t="s">
        <v>116</v>
      </c>
      <c r="C13" s="17" t="s">
        <v>117</v>
      </c>
      <c r="D13" s="17" t="s">
        <v>118</v>
      </c>
      <c r="E13" s="17" t="s">
        <v>119</v>
      </c>
      <c r="F13" s="17" t="s">
        <v>120</v>
      </c>
      <c r="G13" s="17" t="s">
        <v>121</v>
      </c>
      <c r="H13" s="17" t="s">
        <v>117</v>
      </c>
      <c r="I13" s="17" t="s">
        <v>122</v>
      </c>
      <c r="J13" s="17" t="s">
        <v>123</v>
      </c>
      <c r="K13" s="17" t="s">
        <v>124</v>
      </c>
      <c r="L13" s="17" t="s">
        <v>125</v>
      </c>
      <c r="M13" s="17" t="s">
        <v>126</v>
      </c>
      <c r="N13" s="17" t="s">
        <v>127</v>
      </c>
    </row>
    <row r="14" customFormat="false" ht="15" hidden="false" customHeight="false" outlineLevel="0" collapsed="false">
      <c r="A14" s="14"/>
      <c r="B14" s="1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</row>
    <row r="15" customFormat="false" ht="15" hidden="false" customHeight="false" outlineLevel="0" collapsed="false">
      <c r="A15" s="16"/>
      <c r="B15" s="16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</row>
  </sheetData>
  <mergeCells count="3">
    <mergeCell ref="A1:N1"/>
    <mergeCell ref="A2:N2"/>
    <mergeCell ref="A3:N3"/>
  </mergeCells>
  <conditionalFormatting sqref="M6:M100">
    <cfRule type="expression" priority="2" aboveAverage="0" equalAverage="0" bottom="0" percent="0" rank="0" text="" dxfId="0">
      <formula>$M6="Expired"</formula>
    </cfRule>
    <cfRule type="expression" priority="3" aboveAverage="0" equalAverage="0" bottom="0" percent="0" rank="0" text="" dxfId="1">
      <formula>$M6="Review Due"</formula>
    </cfRule>
    <cfRule type="expression" priority="4" aboveAverage="0" equalAverage="0" bottom="0" percent="0" rank="0" text="" dxfId="2">
      <formula>$M6="Active"</formula>
    </cfRule>
  </conditionalFormatting>
  <dataValidations count="4">
    <dataValidation allowBlank="true" error="Please select a valid account type" errorStyle="stop" errorTitle="Invalid Account Type" operator="between" showDropDown="false" showErrorMessage="false" showInputMessage="false" sqref="C6:C100" type="list">
      <formula1>"Domain Admin,Cloud Admin,Database Admin,Network Admin,Service Account,Emergency,Application Admin,Security Admin"</formula1>
      <formula2>0</formula2>
    </dataValidation>
    <dataValidation allowBlank="true" errorStyle="stop" operator="between" showDropDown="false" showErrorMessage="false" showInputMessage="false" sqref="I6:I100" type="list">
      <formula1>"Hardware Key,Authenticator,Certificate,Push,Sealed Envelope,None,Pending"</formula1>
      <formula2>0</formula2>
    </dataValidation>
    <dataValidation allowBlank="true" errorStyle="stop" operator="between" showDropDown="false" showErrorMessage="false" showInputMessage="false" sqref="M6:M100" type="list">
      <formula1>"Active,Review Due,Expired,Disabled,Break Glass,Pending Removal"</formula1>
      <formula2>0</formula2>
    </dataValidation>
    <dataValidation allowBlank="true" errorStyle="stop" operator="between" showDropDown="false" showErrorMessage="false" showInputMessage="false" sqref="H6:H100" type="list">
      <formula1>"Full Admin,Root,Global Admin,DBA,System,API Access,Read Only,Emergency,Limited Admin"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18"/>
    <col collapsed="false" customWidth="true" hidden="false" outlineLevel="0" max="3" min="3" style="0" width="22"/>
    <col collapsed="false" customWidth="true" hidden="false" outlineLevel="0" max="4" min="4" style="0" width="15"/>
    <col collapsed="false" customWidth="true" hidden="false" outlineLevel="0" max="5" min="5" style="0" width="22"/>
    <col collapsed="false" customWidth="true" hidden="false" outlineLevel="0" max="6" min="6" style="0" width="20"/>
    <col collapsed="false" customWidth="true" hidden="false" outlineLevel="0" max="7" min="7" style="0" width="14"/>
    <col collapsed="false" customWidth="true" hidden="false" outlineLevel="0" max="8" min="8" style="0" width="18"/>
    <col collapsed="false" customWidth="true" hidden="false" outlineLevel="0" max="10" min="9" style="0" width="14"/>
    <col collapsed="false" customWidth="true" hidden="false" outlineLevel="0" max="11" min="11" style="0" width="12"/>
    <col collapsed="false" customWidth="true" hidden="false" outlineLevel="0" max="12" min="12" style="0" width="30"/>
  </cols>
  <sheetData>
    <row r="1" customFormat="false" ht="17.35" hidden="false" customHeight="false" outlineLevel="0" collapsed="false">
      <c r="A1" s="18" t="s">
        <v>128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customFormat="false" ht="15" hidden="false" customHeight="false" outlineLevel="0" collapsed="false">
      <c r="A2" s="2" t="s">
        <v>129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4" customFormat="false" ht="30" hidden="false" customHeight="true" outlineLevel="0" collapsed="false">
      <c r="A4" s="13" t="s">
        <v>26</v>
      </c>
      <c r="B4" s="13" t="s">
        <v>27</v>
      </c>
      <c r="C4" s="13" t="s">
        <v>130</v>
      </c>
      <c r="D4" s="13" t="s">
        <v>30</v>
      </c>
      <c r="E4" s="13" t="s">
        <v>31</v>
      </c>
      <c r="F4" s="13" t="s">
        <v>131</v>
      </c>
      <c r="G4" s="13" t="s">
        <v>132</v>
      </c>
      <c r="H4" s="13" t="s">
        <v>133</v>
      </c>
      <c r="I4" s="13" t="s">
        <v>134</v>
      </c>
      <c r="J4" s="13" t="s">
        <v>135</v>
      </c>
      <c r="K4" s="13" t="s">
        <v>38</v>
      </c>
      <c r="L4" s="13" t="s">
        <v>39</v>
      </c>
    </row>
    <row r="5" customFormat="false" ht="15" hidden="false" customHeight="false" outlineLevel="0" collapsed="false">
      <c r="A5" s="15" t="s">
        <v>136</v>
      </c>
      <c r="B5" s="15" t="s">
        <v>137</v>
      </c>
      <c r="C5" s="15" t="s">
        <v>138</v>
      </c>
      <c r="D5" s="15" t="s">
        <v>58</v>
      </c>
      <c r="E5" s="15" t="s">
        <v>59</v>
      </c>
      <c r="F5" s="15" t="s">
        <v>139</v>
      </c>
      <c r="G5" s="15" t="s">
        <v>61</v>
      </c>
      <c r="H5" s="15" t="s">
        <v>140</v>
      </c>
      <c r="I5" s="15" t="s">
        <v>62</v>
      </c>
      <c r="J5" s="15" t="s">
        <v>141</v>
      </c>
      <c r="K5" s="15" t="s">
        <v>52</v>
      </c>
      <c r="L5" s="15" t="s">
        <v>142</v>
      </c>
    </row>
    <row r="6" customFormat="false" ht="15" hidden="false" customHeight="false" outlineLevel="0" collapsed="false">
      <c r="A6" s="17" t="s">
        <v>143</v>
      </c>
      <c r="B6" s="17" t="s">
        <v>144</v>
      </c>
      <c r="C6" s="17" t="s">
        <v>145</v>
      </c>
      <c r="D6" s="17" t="s">
        <v>146</v>
      </c>
      <c r="E6" s="17" t="s">
        <v>147</v>
      </c>
      <c r="F6" s="17" t="s">
        <v>148</v>
      </c>
      <c r="G6" s="17" t="s">
        <v>149</v>
      </c>
      <c r="H6" s="17" t="s">
        <v>150</v>
      </c>
      <c r="I6" s="17" t="s">
        <v>151</v>
      </c>
      <c r="J6" s="17" t="s">
        <v>152</v>
      </c>
      <c r="K6" s="17" t="s">
        <v>52</v>
      </c>
      <c r="L6" s="17" t="s">
        <v>153</v>
      </c>
    </row>
    <row r="7" customFormat="false" ht="15" hidden="false" customHeight="false" outlineLevel="0" collapsed="false">
      <c r="A7" s="15" t="s">
        <v>154</v>
      </c>
      <c r="B7" s="15" t="s">
        <v>155</v>
      </c>
      <c r="C7" s="15" t="s">
        <v>156</v>
      </c>
      <c r="D7" s="15" t="s">
        <v>100</v>
      </c>
      <c r="E7" s="15" t="s">
        <v>101</v>
      </c>
      <c r="F7" s="15" t="s">
        <v>157</v>
      </c>
      <c r="G7" s="15" t="s">
        <v>158</v>
      </c>
      <c r="H7" s="15" t="s">
        <v>159</v>
      </c>
      <c r="I7" s="15" t="s">
        <v>104</v>
      </c>
      <c r="J7" s="15" t="s">
        <v>49</v>
      </c>
      <c r="K7" s="15" t="s">
        <v>105</v>
      </c>
      <c r="L7" s="15" t="s">
        <v>160</v>
      </c>
    </row>
    <row r="8" customFormat="false" ht="15" hidden="false" customHeight="false" outlineLevel="0" collapsed="false">
      <c r="A8" s="17" t="s">
        <v>161</v>
      </c>
      <c r="B8" s="17" t="s">
        <v>162</v>
      </c>
      <c r="C8" s="17" t="s">
        <v>163</v>
      </c>
      <c r="D8" s="17" t="s">
        <v>70</v>
      </c>
      <c r="E8" s="17" t="s">
        <v>71</v>
      </c>
      <c r="F8" s="17" t="s">
        <v>164</v>
      </c>
      <c r="G8" s="17" t="s">
        <v>158</v>
      </c>
      <c r="H8" s="17" t="s">
        <v>165</v>
      </c>
      <c r="I8" s="17" t="s">
        <v>86</v>
      </c>
      <c r="J8" s="17" t="s">
        <v>166</v>
      </c>
      <c r="K8" s="17" t="s">
        <v>52</v>
      </c>
      <c r="L8" s="17" t="s">
        <v>167</v>
      </c>
    </row>
    <row r="9" customFormat="false" ht="15" hidden="false" customHeight="false" outlineLevel="0" collapsed="false">
      <c r="A9" s="15" t="s">
        <v>168</v>
      </c>
      <c r="B9" s="15" t="s">
        <v>169</v>
      </c>
      <c r="C9" s="15" t="s">
        <v>170</v>
      </c>
      <c r="D9" s="15" t="s">
        <v>171</v>
      </c>
      <c r="E9" s="15" t="s">
        <v>172</v>
      </c>
      <c r="F9" s="15" t="s">
        <v>173</v>
      </c>
      <c r="G9" s="15" t="s">
        <v>174</v>
      </c>
      <c r="H9" s="15" t="s">
        <v>175</v>
      </c>
      <c r="I9" s="15" t="s">
        <v>176</v>
      </c>
      <c r="J9" s="15" t="s">
        <v>177</v>
      </c>
      <c r="K9" s="15" t="s">
        <v>105</v>
      </c>
      <c r="L9" s="15" t="s">
        <v>178</v>
      </c>
    </row>
    <row r="10" customFormat="false" ht="15" hidden="false" customHeight="false" outlineLevel="0" collapsed="false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</row>
    <row r="11" customFormat="false" ht="15" hidden="false" customHeight="false" outlineLevel="0" collapsed="false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</row>
  </sheetData>
  <mergeCells count="2">
    <mergeCell ref="A1:L1"/>
    <mergeCell ref="A2:L2"/>
  </mergeCells>
  <conditionalFormatting sqref="K5:K100">
    <cfRule type="expression" priority="2" aboveAverage="0" equalAverage="0" bottom="0" percent="0" rank="0" text="" dxfId="0">
      <formula>$K5="Expired"</formula>
    </cfRule>
    <cfRule type="expression" priority="3" aboveAverage="0" equalAverage="0" bottom="0" percent="0" rank="0" text="" dxfId="2">
      <formula>$K5="Active"</formula>
    </cfRule>
  </conditionalFormatting>
  <dataValidations count="2">
    <dataValidation allowBlank="true" errorStyle="stop" operator="between" showDropDown="false" showErrorMessage="false" showInputMessage="false" sqref="G5:G100" type="list">
      <formula1>"Certificate,API Key,OAuth Token,Password,Managed Identity,Service Principal"</formula1>
      <formula2>0</formula2>
    </dataValidation>
    <dataValidation allowBlank="true" errorStyle="stop" operator="between" showDropDown="false" showErrorMessage="false" showInputMessage="false" sqref="K5:K100" type="list">
      <formula1>"Active,Expired,Disabled,Pending Rotation,Decommissioning"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12"/>
    <col collapsed="false" customWidth="true" hidden="false" outlineLevel="0" max="3" min="3" style="0" width="18"/>
    <col collapsed="false" customWidth="true" hidden="false" outlineLevel="0" max="4" min="4" style="0" width="16"/>
    <col collapsed="false" customWidth="true" hidden="false" outlineLevel="0" max="5" min="5" style="0" width="14"/>
    <col collapsed="false" customWidth="true" hidden="false" outlineLevel="0" max="6" min="6" style="0" width="18"/>
    <col collapsed="false" customWidth="true" hidden="false" outlineLevel="0" max="8" min="7" style="0" width="14"/>
    <col collapsed="false" customWidth="true" hidden="false" outlineLevel="0" max="9" min="9" style="0" width="18"/>
    <col collapsed="false" customWidth="true" hidden="false" outlineLevel="0" max="10" min="10" style="0" width="30"/>
  </cols>
  <sheetData>
    <row r="1" customFormat="false" ht="17.35" hidden="false" customHeight="false" outlineLevel="0" collapsed="false">
      <c r="A1" s="18" t="s">
        <v>179</v>
      </c>
      <c r="B1" s="18"/>
      <c r="C1" s="18"/>
      <c r="D1" s="18"/>
      <c r="E1" s="18"/>
      <c r="F1" s="18"/>
      <c r="G1" s="18"/>
      <c r="H1" s="18"/>
      <c r="I1" s="18"/>
      <c r="J1" s="18"/>
    </row>
    <row r="2" customFormat="false" ht="15" hidden="false" customHeight="false" outlineLevel="0" collapsed="false">
      <c r="A2" s="2" t="s">
        <v>180</v>
      </c>
      <c r="B2" s="2"/>
      <c r="C2" s="2"/>
      <c r="D2" s="2"/>
      <c r="E2" s="2"/>
      <c r="F2" s="2"/>
      <c r="G2" s="2"/>
      <c r="H2" s="2"/>
      <c r="I2" s="2"/>
      <c r="J2" s="2"/>
    </row>
    <row r="4" customFormat="false" ht="30" hidden="false" customHeight="true" outlineLevel="0" collapsed="false">
      <c r="A4" s="13" t="s">
        <v>181</v>
      </c>
      <c r="B4" s="13" t="s">
        <v>26</v>
      </c>
      <c r="C4" s="13" t="s">
        <v>27</v>
      </c>
      <c r="D4" s="13" t="s">
        <v>182</v>
      </c>
      <c r="E4" s="13" t="s">
        <v>183</v>
      </c>
      <c r="F4" s="13" t="s">
        <v>184</v>
      </c>
      <c r="G4" s="13" t="s">
        <v>185</v>
      </c>
      <c r="H4" s="13" t="s">
        <v>186</v>
      </c>
      <c r="I4" s="13" t="s">
        <v>187</v>
      </c>
      <c r="J4" s="13" t="s">
        <v>39</v>
      </c>
    </row>
    <row r="5" customFormat="false" ht="15" hidden="false" customHeight="false" outlineLevel="0" collapsed="false">
      <c r="A5" s="14" t="s">
        <v>75</v>
      </c>
      <c r="B5" s="15" t="s">
        <v>40</v>
      </c>
      <c r="C5" s="15" t="s">
        <v>41</v>
      </c>
      <c r="D5" s="15" t="s">
        <v>119</v>
      </c>
      <c r="E5" s="15" t="s">
        <v>188</v>
      </c>
      <c r="F5" s="15" t="s">
        <v>189</v>
      </c>
      <c r="G5" s="15" t="s">
        <v>190</v>
      </c>
      <c r="H5" s="15" t="s">
        <v>191</v>
      </c>
      <c r="I5" s="15"/>
      <c r="J5" s="15" t="s">
        <v>192</v>
      </c>
    </row>
    <row r="6" customFormat="false" ht="15" hidden="false" customHeight="false" outlineLevel="0" collapsed="false">
      <c r="A6" s="16" t="s">
        <v>75</v>
      </c>
      <c r="B6" s="17" t="s">
        <v>54</v>
      </c>
      <c r="C6" s="17" t="s">
        <v>55</v>
      </c>
      <c r="D6" s="17" t="s">
        <v>193</v>
      </c>
      <c r="E6" s="17" t="s">
        <v>188</v>
      </c>
      <c r="F6" s="17" t="s">
        <v>189</v>
      </c>
      <c r="G6" s="17" t="s">
        <v>190</v>
      </c>
      <c r="H6" s="17" t="s">
        <v>191</v>
      </c>
      <c r="I6" s="17"/>
      <c r="J6" s="17" t="s">
        <v>194</v>
      </c>
    </row>
    <row r="7" customFormat="false" ht="15" hidden="false" customHeight="false" outlineLevel="0" collapsed="false">
      <c r="A7" s="14" t="s">
        <v>75</v>
      </c>
      <c r="B7" s="15" t="s">
        <v>66</v>
      </c>
      <c r="C7" s="15" t="s">
        <v>67</v>
      </c>
      <c r="D7" s="15" t="s">
        <v>119</v>
      </c>
      <c r="E7" s="15" t="s">
        <v>188</v>
      </c>
      <c r="F7" s="15" t="s">
        <v>195</v>
      </c>
      <c r="G7" s="15" t="s">
        <v>190</v>
      </c>
      <c r="H7" s="15" t="s">
        <v>191</v>
      </c>
      <c r="I7" s="15"/>
      <c r="J7" s="15" t="s">
        <v>196</v>
      </c>
    </row>
    <row r="8" customFormat="false" ht="15" hidden="false" customHeight="false" outlineLevel="0" collapsed="false">
      <c r="A8" s="16" t="s">
        <v>75</v>
      </c>
      <c r="B8" s="17" t="s">
        <v>97</v>
      </c>
      <c r="C8" s="17" t="s">
        <v>98</v>
      </c>
      <c r="D8" s="17" t="s">
        <v>197</v>
      </c>
      <c r="E8" s="17" t="s">
        <v>198</v>
      </c>
      <c r="F8" s="17" t="s">
        <v>199</v>
      </c>
      <c r="G8" s="17" t="s">
        <v>190</v>
      </c>
      <c r="H8" s="17" t="s">
        <v>200</v>
      </c>
      <c r="I8" s="17"/>
      <c r="J8" s="17" t="s">
        <v>201</v>
      </c>
    </row>
    <row r="9" customFormat="false" ht="15" hidden="false" customHeight="false" outlineLevel="0" collapsed="false">
      <c r="A9" s="14" t="s">
        <v>202</v>
      </c>
      <c r="B9" s="15" t="s">
        <v>78</v>
      </c>
      <c r="C9" s="15" t="s">
        <v>79</v>
      </c>
      <c r="D9" s="15" t="s">
        <v>193</v>
      </c>
      <c r="E9" s="15" t="s">
        <v>188</v>
      </c>
      <c r="F9" s="15" t="s">
        <v>189</v>
      </c>
      <c r="G9" s="15" t="s">
        <v>190</v>
      </c>
      <c r="H9" s="15" t="s">
        <v>75</v>
      </c>
      <c r="I9" s="15"/>
      <c r="J9" s="15" t="s">
        <v>203</v>
      </c>
    </row>
    <row r="10" customFormat="false" ht="15" hidden="false" customHeight="false" outlineLevel="0" collapsed="false">
      <c r="A10" s="16"/>
      <c r="B10" s="17"/>
      <c r="C10" s="17"/>
      <c r="D10" s="17"/>
      <c r="E10" s="17"/>
      <c r="F10" s="17"/>
      <c r="G10" s="17"/>
      <c r="H10" s="17"/>
      <c r="I10" s="17"/>
      <c r="J10" s="17"/>
    </row>
    <row r="11" customFormat="false" ht="15" hidden="false" customHeight="false" outlineLevel="0" collapsed="false">
      <c r="A11" s="14"/>
      <c r="B11" s="15"/>
      <c r="C11" s="15"/>
      <c r="D11" s="15"/>
      <c r="E11" s="15"/>
      <c r="F11" s="15"/>
      <c r="G11" s="15"/>
      <c r="H11" s="15"/>
      <c r="I11" s="15"/>
      <c r="J11" s="15"/>
    </row>
  </sheetData>
  <mergeCells count="2">
    <mergeCell ref="A1:J1"/>
    <mergeCell ref="A2:J2"/>
  </mergeCells>
  <conditionalFormatting sqref="E5:E100">
    <cfRule type="expression" priority="2" aboveAverage="0" equalAverage="0" bottom="0" percent="0" rank="0" text="" dxfId="1">
      <formula>$E5="Flagged"</formula>
    </cfRule>
    <cfRule type="expression" priority="3" aboveAverage="0" equalAverage="0" bottom="0" percent="0" rank="0" text="" dxfId="0">
      <formula>$E5="Revoked"</formula>
    </cfRule>
    <cfRule type="expression" priority="4" aboveAverage="0" equalAverage="0" bottom="0" percent="0" rank="0" text="" dxfId="2">
      <formula>$E5="Approved"</formula>
    </cfRule>
  </conditionalFormatting>
  <dataValidations count="2">
    <dataValidation allowBlank="true" errorStyle="stop" operator="between" showDropDown="false" showErrorMessage="false" showInputMessage="false" sqref="E5:E100" type="list">
      <formula1>"Approved,Flagged,Revoked,Pending,Escalated"</formula1>
      <formula2>0</formula2>
    </dataValidation>
    <dataValidation allowBlank="true" errorStyle="stop" operator="between" showDropDown="false" showErrorMessage="false" showInputMessage="false" sqref="G5:G100" type="list">
      <formula1>"Yes,No,Partial,Under Review"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18"/>
    <col collapsed="false" customWidth="true" hidden="false" outlineLevel="0" max="3" min="3" style="0" width="15"/>
    <col collapsed="false" customWidth="true" hidden="false" outlineLevel="0" max="4" min="4" style="0" width="16"/>
    <col collapsed="false" customWidth="true" hidden="false" outlineLevel="0" max="8" min="5" style="0" width="14"/>
    <col collapsed="false" customWidth="true" hidden="false" outlineLevel="0" max="9" min="9" style="0" width="15"/>
  </cols>
  <sheetData>
    <row r="1" customFormat="false" ht="17.35" hidden="false" customHeight="false" outlineLevel="0" collapsed="false">
      <c r="A1" s="18" t="s">
        <v>204</v>
      </c>
      <c r="B1" s="18"/>
      <c r="C1" s="18"/>
      <c r="D1" s="18"/>
      <c r="E1" s="18"/>
      <c r="F1" s="18"/>
      <c r="G1" s="18"/>
      <c r="H1" s="18"/>
      <c r="I1" s="18"/>
    </row>
    <row r="2" customFormat="false" ht="15" hidden="false" customHeight="false" outlineLevel="0" collapsed="false">
      <c r="A2" s="2" t="s">
        <v>205</v>
      </c>
      <c r="B2" s="2"/>
      <c r="C2" s="2"/>
      <c r="D2" s="2"/>
      <c r="E2" s="2"/>
      <c r="F2" s="2"/>
      <c r="G2" s="2"/>
      <c r="H2" s="2"/>
      <c r="I2" s="2"/>
    </row>
    <row r="4" customFormat="false" ht="30" hidden="false" customHeight="true" outlineLevel="0" collapsed="false">
      <c r="A4" s="13" t="s">
        <v>26</v>
      </c>
      <c r="B4" s="13" t="s">
        <v>27</v>
      </c>
      <c r="C4" s="13" t="s">
        <v>28</v>
      </c>
      <c r="D4" s="13" t="s">
        <v>206</v>
      </c>
      <c r="E4" s="13" t="s">
        <v>134</v>
      </c>
      <c r="F4" s="13" t="s">
        <v>135</v>
      </c>
      <c r="G4" s="13" t="s">
        <v>207</v>
      </c>
      <c r="H4" s="13" t="s">
        <v>208</v>
      </c>
      <c r="I4" s="13" t="s">
        <v>209</v>
      </c>
    </row>
    <row r="5" customFormat="false" ht="15" hidden="false" customHeight="false" outlineLevel="0" collapsed="false">
      <c r="A5" s="14" t="s">
        <v>40</v>
      </c>
      <c r="B5" s="15" t="s">
        <v>41</v>
      </c>
      <c r="C5" s="15" t="s">
        <v>42</v>
      </c>
      <c r="D5" s="14" t="s">
        <v>210</v>
      </c>
      <c r="E5" s="15" t="s">
        <v>49</v>
      </c>
      <c r="F5" s="15" t="s">
        <v>211</v>
      </c>
      <c r="G5" s="14" t="n">
        <f aca="true">F5-TODAY()</f>
        <v>129</v>
      </c>
      <c r="H5" s="14" t="s">
        <v>212</v>
      </c>
      <c r="I5" s="15" t="s">
        <v>44</v>
      </c>
    </row>
    <row r="6" customFormat="false" ht="15" hidden="false" customHeight="false" outlineLevel="0" collapsed="false">
      <c r="A6" s="16" t="s">
        <v>54</v>
      </c>
      <c r="B6" s="17" t="s">
        <v>55</v>
      </c>
      <c r="C6" s="17" t="s">
        <v>56</v>
      </c>
      <c r="D6" s="16" t="s">
        <v>213</v>
      </c>
      <c r="E6" s="17" t="s">
        <v>62</v>
      </c>
      <c r="F6" s="17" t="s">
        <v>214</v>
      </c>
      <c r="G6" s="16" t="n">
        <f aca="true">F6-TODAY()</f>
        <v>269</v>
      </c>
      <c r="H6" s="16" t="s">
        <v>212</v>
      </c>
      <c r="I6" s="17" t="s">
        <v>58</v>
      </c>
    </row>
    <row r="7" customFormat="false" ht="15" hidden="false" customHeight="false" outlineLevel="0" collapsed="false">
      <c r="A7" s="14" t="s">
        <v>66</v>
      </c>
      <c r="B7" s="15" t="s">
        <v>67</v>
      </c>
      <c r="C7" s="15" t="s">
        <v>68</v>
      </c>
      <c r="D7" s="14" t="s">
        <v>215</v>
      </c>
      <c r="E7" s="15" t="s">
        <v>73</v>
      </c>
      <c r="F7" s="15" t="s">
        <v>216</v>
      </c>
      <c r="G7" s="14" t="n">
        <f aca="true">F7-TODAY()</f>
        <v>-17</v>
      </c>
      <c r="H7" s="14" t="s">
        <v>217</v>
      </c>
      <c r="I7" s="15" t="s">
        <v>70</v>
      </c>
    </row>
    <row r="8" customFormat="false" ht="15" hidden="false" customHeight="false" outlineLevel="0" collapsed="false">
      <c r="A8" s="16" t="s">
        <v>78</v>
      </c>
      <c r="B8" s="17" t="s">
        <v>79</v>
      </c>
      <c r="C8" s="17" t="s">
        <v>80</v>
      </c>
      <c r="D8" s="16" t="s">
        <v>210</v>
      </c>
      <c r="E8" s="17" t="s">
        <v>86</v>
      </c>
      <c r="F8" s="17" t="s">
        <v>218</v>
      </c>
      <c r="G8" s="16" t="n">
        <f aca="true">F8-TODAY()</f>
        <v>150</v>
      </c>
      <c r="H8" s="16" t="s">
        <v>212</v>
      </c>
      <c r="I8" s="17" t="s">
        <v>82</v>
      </c>
    </row>
    <row r="9" customFormat="false" ht="15" hidden="false" customHeight="false" outlineLevel="0" collapsed="false">
      <c r="A9" s="14" t="s">
        <v>90</v>
      </c>
      <c r="B9" s="15" t="s">
        <v>91</v>
      </c>
      <c r="C9" s="15" t="s">
        <v>68</v>
      </c>
      <c r="D9" s="14" t="s">
        <v>215</v>
      </c>
      <c r="E9" s="15" t="s">
        <v>94</v>
      </c>
      <c r="F9" s="15" t="s">
        <v>219</v>
      </c>
      <c r="G9" s="14" t="n">
        <f aca="true">F9-TODAY()</f>
        <v>24</v>
      </c>
      <c r="H9" s="14" t="s">
        <v>220</v>
      </c>
      <c r="I9" s="15" t="s">
        <v>44</v>
      </c>
    </row>
    <row r="10" customFormat="false" ht="15" hidden="false" customHeight="false" outlineLevel="0" collapsed="false">
      <c r="A10" s="16" t="s">
        <v>97</v>
      </c>
      <c r="B10" s="17" t="s">
        <v>98</v>
      </c>
      <c r="C10" s="17" t="s">
        <v>56</v>
      </c>
      <c r="D10" s="16" t="s">
        <v>215</v>
      </c>
      <c r="E10" s="17" t="s">
        <v>104</v>
      </c>
      <c r="F10" s="17" t="s">
        <v>221</v>
      </c>
      <c r="G10" s="16" t="n">
        <f aca="true">F10-TODAY()</f>
        <v>-52</v>
      </c>
      <c r="H10" s="16" t="s">
        <v>217</v>
      </c>
      <c r="I10" s="17" t="s">
        <v>100</v>
      </c>
    </row>
    <row r="11" customFormat="false" ht="15" hidden="false" customHeight="false" outlineLevel="0" collapsed="false">
      <c r="A11" s="14" t="s">
        <v>107</v>
      </c>
      <c r="B11" s="15" t="s">
        <v>108</v>
      </c>
      <c r="C11" s="15" t="s">
        <v>109</v>
      </c>
      <c r="D11" s="14" t="s">
        <v>210</v>
      </c>
      <c r="E11" s="15" t="s">
        <v>74</v>
      </c>
      <c r="F11" s="15" t="s">
        <v>222</v>
      </c>
      <c r="G11" s="14" t="n">
        <f aca="true">F11-TODAY()</f>
        <v>165</v>
      </c>
      <c r="H11" s="14" t="s">
        <v>212</v>
      </c>
      <c r="I11" s="15" t="s">
        <v>111</v>
      </c>
    </row>
    <row r="12" customFormat="false" ht="15" hidden="false" customHeight="false" outlineLevel="0" collapsed="false">
      <c r="A12" s="16" t="s">
        <v>115</v>
      </c>
      <c r="B12" s="17" t="s">
        <v>116</v>
      </c>
      <c r="C12" s="17" t="s">
        <v>117</v>
      </c>
      <c r="D12" s="16" t="s">
        <v>213</v>
      </c>
      <c r="E12" s="17" t="s">
        <v>123</v>
      </c>
      <c r="F12" s="17" t="s">
        <v>223</v>
      </c>
      <c r="G12" s="16" t="n">
        <f aca="true">F12-TODAY()</f>
        <v>116</v>
      </c>
      <c r="H12" s="16" t="s">
        <v>212</v>
      </c>
      <c r="I12" s="17" t="s">
        <v>119</v>
      </c>
    </row>
    <row r="13" customFormat="false" ht="15" hidden="false" customHeight="false" outlineLevel="0" collapsed="false">
      <c r="A13" s="14"/>
      <c r="B13" s="15"/>
      <c r="C13" s="15"/>
      <c r="D13" s="14"/>
      <c r="E13" s="15"/>
      <c r="F13" s="15"/>
      <c r="G13" s="14"/>
      <c r="H13" s="14"/>
      <c r="I13" s="15"/>
    </row>
    <row r="14" customFormat="false" ht="15" hidden="false" customHeight="false" outlineLevel="0" collapsed="false">
      <c r="A14" s="16"/>
      <c r="B14" s="17"/>
      <c r="C14" s="17"/>
      <c r="D14" s="16"/>
      <c r="E14" s="17"/>
      <c r="F14" s="17"/>
      <c r="G14" s="16"/>
      <c r="H14" s="16"/>
      <c r="I14" s="17"/>
    </row>
  </sheetData>
  <mergeCells count="2">
    <mergeCell ref="A1:I1"/>
    <mergeCell ref="A2:I2"/>
  </mergeCells>
  <conditionalFormatting sqref="H5:H100">
    <cfRule type="expression" priority="2" aboveAverage="0" equalAverage="0" bottom="0" percent="0" rank="0" text="" dxfId="0">
      <formula>$H5="Overdue"</formula>
    </cfRule>
    <cfRule type="expression" priority="3" aboveAverage="0" equalAverage="0" bottom="0" percent="0" rank="0" text="" dxfId="1">
      <formula>$H5="Due Soon"</formula>
    </cfRule>
    <cfRule type="expression" priority="4" aboveAverage="0" equalAverage="0" bottom="0" percent="0" rank="0" text="" dxfId="2">
      <formula>$H5="On Track"</formula>
    </cfRule>
  </conditionalFormatting>
  <dataValidations count="2">
    <dataValidation allowBlank="true" errorStyle="stop" operator="between" showDropDown="false" showErrorMessage="false" showInputMessage="false" sqref="D5:D100" type="list">
      <formula1>"30 days,60 days,90 days,180 days,365 days,Never (Certificate),On Change"</formula1>
      <formula2>0</formula2>
    </dataValidation>
    <dataValidation allowBlank="true" errorStyle="stop" operator="between" showDropDown="false" showErrorMessage="false" showInputMessage="false" sqref="H5:H100" type="list">
      <formula1>"On Track,Due Soon,Overdue,Completed,Exempt"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18"/>
    <col collapsed="false" customWidth="true" hidden="false" outlineLevel="0" max="4" min="3" style="0" width="16"/>
    <col collapsed="false" customWidth="true" hidden="false" outlineLevel="0" max="5" min="5" style="0" width="18"/>
    <col collapsed="false" customWidth="true" hidden="false" outlineLevel="0" max="6" min="6" style="0" width="24"/>
    <col collapsed="false" customWidth="true" hidden="false" outlineLevel="0" max="7" min="7" style="0" width="18"/>
    <col collapsed="false" customWidth="true" hidden="false" outlineLevel="0" max="8" min="8" style="0" width="12"/>
    <col collapsed="false" customWidth="true" hidden="false" outlineLevel="0" max="9" min="9" style="0" width="14"/>
    <col collapsed="false" customWidth="true" hidden="false" outlineLevel="0" max="10" min="10" style="0" width="22"/>
  </cols>
  <sheetData>
    <row r="1" customFormat="false" ht="17.35" hidden="false" customHeight="false" outlineLevel="0" collapsed="false">
      <c r="A1" s="18" t="s">
        <v>224</v>
      </c>
      <c r="B1" s="18"/>
      <c r="C1" s="18"/>
      <c r="D1" s="18"/>
      <c r="E1" s="18"/>
      <c r="F1" s="18"/>
      <c r="G1" s="18"/>
      <c r="H1" s="18"/>
      <c r="I1" s="18"/>
      <c r="J1" s="18"/>
    </row>
    <row r="2" customFormat="false" ht="15" hidden="false" customHeight="false" outlineLevel="0" collapsed="false">
      <c r="A2" s="2" t="s">
        <v>225</v>
      </c>
      <c r="B2" s="2"/>
      <c r="C2" s="2"/>
      <c r="D2" s="2"/>
      <c r="E2" s="2"/>
      <c r="F2" s="2"/>
      <c r="G2" s="2"/>
      <c r="H2" s="2"/>
      <c r="I2" s="2"/>
      <c r="J2" s="2"/>
    </row>
    <row r="4" customFormat="false" ht="30" hidden="false" customHeight="true" outlineLevel="0" collapsed="false">
      <c r="A4" s="13" t="s">
        <v>226</v>
      </c>
      <c r="B4" s="13" t="s">
        <v>227</v>
      </c>
      <c r="C4" s="13" t="s">
        <v>228</v>
      </c>
      <c r="D4" s="13" t="s">
        <v>229</v>
      </c>
      <c r="E4" s="13" t="s">
        <v>230</v>
      </c>
      <c r="F4" s="13" t="s">
        <v>231</v>
      </c>
      <c r="G4" s="13" t="s">
        <v>131</v>
      </c>
      <c r="H4" s="13" t="s">
        <v>232</v>
      </c>
      <c r="I4" s="13" t="s">
        <v>233</v>
      </c>
      <c r="J4" s="13" t="s">
        <v>234</v>
      </c>
    </row>
    <row r="5" customFormat="false" ht="15" hidden="false" customHeight="false" outlineLevel="0" collapsed="false">
      <c r="A5" s="15" t="s">
        <v>235</v>
      </c>
      <c r="B5" s="15" t="s">
        <v>236</v>
      </c>
      <c r="C5" s="15" t="s">
        <v>116</v>
      </c>
      <c r="D5" s="15" t="s">
        <v>237</v>
      </c>
      <c r="E5" s="15" t="s">
        <v>238</v>
      </c>
      <c r="F5" s="15" t="s">
        <v>239</v>
      </c>
      <c r="G5" s="15" t="s">
        <v>240</v>
      </c>
      <c r="H5" s="15" t="s">
        <v>241</v>
      </c>
      <c r="I5" s="15" t="s">
        <v>242</v>
      </c>
      <c r="J5" s="15" t="s">
        <v>243</v>
      </c>
    </row>
    <row r="6" customFormat="false" ht="15" hidden="false" customHeight="false" outlineLevel="0" collapsed="false">
      <c r="A6" s="17" t="s">
        <v>244</v>
      </c>
      <c r="B6" s="17" t="s">
        <v>245</v>
      </c>
      <c r="C6" s="17" t="s">
        <v>67</v>
      </c>
      <c r="D6" s="17" t="s">
        <v>246</v>
      </c>
      <c r="E6" s="17" t="s">
        <v>247</v>
      </c>
      <c r="F6" s="17" t="s">
        <v>248</v>
      </c>
      <c r="G6" s="17" t="s">
        <v>69</v>
      </c>
      <c r="H6" s="17" t="s">
        <v>249</v>
      </c>
      <c r="I6" s="17" t="s">
        <v>250</v>
      </c>
      <c r="J6" s="17" t="s">
        <v>251</v>
      </c>
    </row>
    <row r="7" customFormat="false" ht="15" hidden="false" customHeight="false" outlineLevel="0" collapsed="false">
      <c r="A7" s="15"/>
      <c r="B7" s="15"/>
      <c r="C7" s="15"/>
      <c r="D7" s="15"/>
      <c r="E7" s="15"/>
      <c r="F7" s="15"/>
      <c r="G7" s="15"/>
      <c r="H7" s="15"/>
      <c r="I7" s="15"/>
      <c r="J7" s="15"/>
    </row>
    <row r="8" customFormat="false" ht="15" hidden="false" customHeight="false" outlineLevel="0" collapsed="false">
      <c r="A8" s="17"/>
      <c r="B8" s="17"/>
      <c r="C8" s="17"/>
      <c r="D8" s="17"/>
      <c r="E8" s="17"/>
      <c r="F8" s="17"/>
      <c r="G8" s="17"/>
      <c r="H8" s="17"/>
      <c r="I8" s="17"/>
      <c r="J8" s="17"/>
    </row>
  </sheetData>
  <mergeCells count="2">
    <mergeCell ref="A1:J1"/>
    <mergeCell ref="A2:J2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2026-02-04T22:33:56Z</dcterms:created>
  <dc:creator>openpyxl</dc:creator>
  <dc:description/>
  <dc:language>en-US</dc:language>
  <cp:lastModifiedBy/>
  <dcterms:modified xsi:type="dcterms:W3CDTF">2026-02-04T22:33:56Z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